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b935f2dbdbb08af/Рабочий стол/МА - внесение бюджета (1 чтение)/муниципальные программы 2023-2025/"/>
    </mc:Choice>
  </mc:AlternateContent>
  <xr:revisionPtr revIDLastSave="1" documentId="11_60E12123ECC27B15A5886B0EAB6B74613339824A" xr6:coauthVersionLast="47" xr6:coauthVersionMax="47" xr10:uidLastSave="{F9FB8D0D-CAA6-4150-ACBF-7D5B73264F52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1" i="1" l="1"/>
  <c r="G90" i="1"/>
  <c r="H90" i="1"/>
  <c r="F90" i="1"/>
  <c r="G86" i="1"/>
  <c r="H86" i="1"/>
  <c r="F86" i="1"/>
  <c r="H81" i="1"/>
  <c r="F81" i="1"/>
  <c r="H75" i="1"/>
  <c r="H74" i="1" s="1"/>
  <c r="G75" i="1"/>
  <c r="G74" i="1" s="1"/>
  <c r="F75" i="1"/>
  <c r="F74" i="1" s="1"/>
  <c r="H70" i="1"/>
  <c r="G70" i="1"/>
  <c r="F70" i="1"/>
  <c r="D70" i="1"/>
  <c r="G68" i="1"/>
  <c r="H68" i="1"/>
  <c r="F68" i="1"/>
  <c r="D68" i="1"/>
  <c r="G64" i="1"/>
  <c r="H64" i="1"/>
  <c r="F64" i="1"/>
  <c r="D64" i="1"/>
  <c r="G63" i="1" l="1"/>
  <c r="G61" i="1" s="1"/>
  <c r="H63" i="1"/>
  <c r="H61" i="1" s="1"/>
  <c r="F63" i="1"/>
  <c r="F61" i="1" s="1"/>
  <c r="G57" i="1"/>
  <c r="H57" i="1"/>
  <c r="G54" i="1"/>
  <c r="H54" i="1"/>
  <c r="F54" i="1"/>
  <c r="G50" i="1"/>
  <c r="G49" i="1" s="1"/>
  <c r="H50" i="1"/>
  <c r="H49" i="1" s="1"/>
  <c r="F50" i="1"/>
  <c r="F49" i="1" s="1"/>
  <c r="G45" i="1"/>
  <c r="H45" i="1"/>
  <c r="F45" i="1"/>
  <c r="H34" i="1"/>
  <c r="H33" i="1" s="1"/>
  <c r="G34" i="1"/>
  <c r="F34" i="1"/>
  <c r="F33" i="1" s="1"/>
  <c r="D34" i="1"/>
  <c r="F57" i="1"/>
  <c r="D45" i="1"/>
  <c r="G33" i="1" l="1"/>
  <c r="H31" i="1"/>
  <c r="B103" i="1" s="1"/>
  <c r="G31" i="1"/>
  <c r="B101" i="1" s="1"/>
  <c r="F31" i="1" l="1"/>
  <c r="B99" i="1" s="1"/>
</calcChain>
</file>

<file path=xl/sharedStrings.xml><?xml version="1.0" encoding="utf-8"?>
<sst xmlns="http://schemas.openxmlformats.org/spreadsheetml/2006/main" count="254" uniqueCount="139">
  <si>
    <t>№ п/п</t>
  </si>
  <si>
    <t>Наименование и адрес исполнения мероприятия</t>
  </si>
  <si>
    <t>Ожидаемые конечные результаты</t>
  </si>
  <si>
    <t>Срок исполнения мероприятия</t>
  </si>
  <si>
    <t>ед.изм.</t>
  </si>
  <si>
    <t>кол-во</t>
  </si>
  <si>
    <t>Приложение</t>
  </si>
  <si>
    <t>к Постановлению Местной администрации МО МО № 72</t>
  </si>
  <si>
    <t>ПАСПОРТ</t>
  </si>
  <si>
    <t>мероприятий, направленных на решение вопроса местного значения по благоустройству территории муниципального образования</t>
  </si>
  <si>
    <t>Текущий ремонт придомовых территорий и дворовых территорий, включая проезды и въезды, пешеходные дорожки</t>
  </si>
  <si>
    <t>м2</t>
  </si>
  <si>
    <t>2.</t>
  </si>
  <si>
    <t>Ремонт и обустройство основания с мощением</t>
  </si>
  <si>
    <t>Ремонт и обустройство набивного покрытия</t>
  </si>
  <si>
    <t>4.</t>
  </si>
  <si>
    <t>5.</t>
  </si>
  <si>
    <t>Создание зон отдыха, в том числе обустройство детских площадок</t>
  </si>
  <si>
    <t>6.</t>
  </si>
  <si>
    <t>Доукомплектование детских и спортивных площадок</t>
  </si>
  <si>
    <t>7.</t>
  </si>
  <si>
    <t>Технический надзор, экспертиза</t>
  </si>
  <si>
    <t>усл.</t>
  </si>
  <si>
    <t>8.</t>
  </si>
  <si>
    <t>Составление смет</t>
  </si>
  <si>
    <t>9.</t>
  </si>
  <si>
    <t>Демонтаж оборудования</t>
  </si>
  <si>
    <t>Ремонт асфальтового покрытия (холодный)</t>
  </si>
  <si>
    <t>Вывоз крупногабаритного мусора</t>
  </si>
  <si>
    <t>Завоз песка на детские площадки</t>
  </si>
  <si>
    <t>шт.</t>
  </si>
  <si>
    <t>Установка и содержание МАФ, уличной мебели и хозяйственно-бытового оборудования</t>
  </si>
  <si>
    <t>Установка, содержание и ремонт ограждений газонов</t>
  </si>
  <si>
    <t>Ямочный ремонт</t>
  </si>
  <si>
    <t>2. Объем финансирования программы (тыс.руб.):</t>
  </si>
  <si>
    <t>2-4 квартал</t>
  </si>
  <si>
    <t>ед.</t>
  </si>
  <si>
    <t>1.1.</t>
  </si>
  <si>
    <t>1.2.</t>
  </si>
  <si>
    <t>1.3.</t>
  </si>
  <si>
    <t>3.1.</t>
  </si>
  <si>
    <t>3.2.</t>
  </si>
  <si>
    <t>3.3.</t>
  </si>
  <si>
    <t>1-4 квартал</t>
  </si>
  <si>
    <t>1-2 квартал</t>
  </si>
  <si>
    <t>1. Перечень мероприятий программы, сроки и ожидаемые конечные результаты их реализации и объемы финансирования</t>
  </si>
  <si>
    <t>Ремонт оборудования детских и спортивных площадок</t>
  </si>
  <si>
    <r>
      <rPr>
        <b/>
        <i/>
        <u/>
        <sz val="10"/>
        <color theme="1"/>
        <rFont val="Times New Roman"/>
        <family val="1"/>
        <charset val="204"/>
      </rPr>
      <t>Наименование муниципальной программы</t>
    </r>
    <r>
      <rPr>
        <sz val="10"/>
        <color theme="1"/>
        <rFont val="Times New Roman"/>
        <family val="1"/>
        <charset val="204"/>
      </rPr>
      <t xml:space="preserve">: </t>
    </r>
    <r>
      <rPr>
        <b/>
        <sz val="10"/>
        <color theme="1"/>
        <rFont val="Times New Roman"/>
        <family val="1"/>
        <charset val="204"/>
      </rPr>
      <t>Проведение работ по благоустройству территории МО</t>
    </r>
  </si>
  <si>
    <r>
      <rPr>
        <b/>
        <i/>
        <u/>
        <sz val="10"/>
        <color theme="1"/>
        <rFont val="Times New Roman"/>
        <family val="1"/>
        <charset val="204"/>
      </rPr>
      <t>Цели муниципальной программы</t>
    </r>
    <r>
      <rPr>
        <i/>
        <sz val="10"/>
        <color theme="1"/>
        <rFont val="Times New Roman"/>
        <family val="1"/>
        <charset val="204"/>
      </rPr>
      <t xml:space="preserve">: </t>
    </r>
    <r>
      <rPr>
        <sz val="10"/>
        <color theme="1"/>
        <rFont val="Times New Roman"/>
        <family val="1"/>
        <charset val="204"/>
      </rPr>
      <t>Комплексное решение вопросов, связанных с благоустройством санитарного порядка территории муниципального образования</t>
    </r>
  </si>
  <si>
    <r>
      <rPr>
        <b/>
        <i/>
        <u/>
        <sz val="10"/>
        <color theme="1"/>
        <rFont val="Times New Roman"/>
        <family val="1"/>
        <charset val="204"/>
      </rPr>
      <t>Задачи муниципальной программы</t>
    </r>
    <r>
      <rPr>
        <i/>
        <sz val="10"/>
        <color theme="1"/>
        <rFont val="Times New Roman"/>
        <family val="1"/>
        <charset val="204"/>
      </rPr>
      <t xml:space="preserve">: </t>
    </r>
    <r>
      <rPr>
        <sz val="10"/>
        <color theme="1"/>
        <rFont val="Times New Roman"/>
        <family val="1"/>
        <charset val="204"/>
      </rPr>
      <t>обеспечение качественного выполнения работ по текущему ремонту придомовых территорий и дворовых территорий, включая проезды и въезды, пешеходные дорожки; повышение уровня благоустройства и озеленения территории МО; обеспечение установки и содержания детских игровых и спортивных площадок, расположенных на территории МО; улучшение условий массового отдыха и досуга жителей МО.</t>
    </r>
  </si>
  <si>
    <r>
      <rPr>
        <b/>
        <i/>
        <u/>
        <sz val="10"/>
        <color theme="1"/>
        <rFont val="Times New Roman"/>
        <family val="1"/>
        <charset val="204"/>
      </rPr>
      <t>Ожидаемые результаты реализации муниципальной программы</t>
    </r>
    <r>
      <rPr>
        <i/>
        <sz val="10"/>
        <color theme="1"/>
        <rFont val="Times New Roman"/>
        <family val="1"/>
        <charset val="204"/>
      </rPr>
      <t xml:space="preserve">: </t>
    </r>
    <r>
      <rPr>
        <sz val="10"/>
        <color theme="1"/>
        <rFont val="Times New Roman"/>
        <family val="1"/>
        <charset val="204"/>
      </rPr>
      <t>повышение надежности и долговечности работы внутриквартальных территорий; улучшение состояния экологической обстановки на территории МО</t>
    </r>
  </si>
  <si>
    <t>МУНИЦИПАЛЬНАЯ ПРОГРАММА</t>
  </si>
  <si>
    <t>Уборка зеленых насаждений общего пользования местного значения, содержание детских площадок</t>
  </si>
  <si>
    <t>Сопровождение GIS BIS</t>
  </si>
  <si>
    <t>1.1.1.</t>
  </si>
  <si>
    <t>1.1.2.</t>
  </si>
  <si>
    <t>1.1.3.</t>
  </si>
  <si>
    <t>1.2.1.</t>
  </si>
  <si>
    <t>1.3.1.</t>
  </si>
  <si>
    <t xml:space="preserve">1. </t>
  </si>
  <si>
    <t>Содержание внутриквартальных территорий в части обеспечения ремонта покрытий, расположенных на внутриквартальных территориях:</t>
  </si>
  <si>
    <t>Подготовка аукционной документации</t>
  </si>
  <si>
    <t>Обеспечение проектирования благоустройства при размещении элементов благоустройства, указанных в абзацах 4-7 подпункта 9 пункта 2 статьи 10 Закона СПб от 23.09.2009 № 420-79 "Об организации местного самоуправления в СПб"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</si>
  <si>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</si>
  <si>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Содержание, в том числе уборка, территорий зеленых насаждений общего пользования местного значения</t>
  </si>
  <si>
    <t>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СПб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</si>
  <si>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</t>
  </si>
  <si>
    <t>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</t>
  </si>
  <si>
    <r>
      <rPr>
        <b/>
        <i/>
        <u/>
        <sz val="10"/>
        <color theme="1"/>
        <rFont val="Times New Roman"/>
        <family val="1"/>
        <charset val="204"/>
      </rPr>
      <t>Срок реализации муниципальной программы</t>
    </r>
    <r>
      <rPr>
        <i/>
        <sz val="10"/>
        <color theme="1"/>
        <rFont val="Times New Roman"/>
        <family val="1"/>
        <charset val="204"/>
      </rPr>
      <t xml:space="preserve">: </t>
    </r>
  </si>
  <si>
    <r>
      <rPr>
        <b/>
        <i/>
        <u/>
        <sz val="10"/>
        <color theme="1"/>
        <rFont val="Times New Roman"/>
        <family val="1"/>
        <charset val="204"/>
      </rPr>
      <t xml:space="preserve">Перечень целевых показателей: </t>
    </r>
    <r>
      <rPr>
        <sz val="10"/>
        <color theme="1"/>
        <rFont val="Times New Roman"/>
        <family val="1"/>
        <charset val="204"/>
      </rPr>
      <t>количество запланированных мероприятий Программы</t>
    </r>
  </si>
  <si>
    <r>
      <t xml:space="preserve">Основание разработки муниципальной программы: </t>
    </r>
    <r>
      <rPr>
        <sz val="10"/>
        <color theme="1"/>
        <rFont val="Times New Roman"/>
        <family val="1"/>
        <charset val="204"/>
      </rPr>
      <t>Закон Санкт-Петербурга от 23.09.2009 № 420-79 «Об организации местного самоуправления в Санкт-Петербурге», Закон Санкт-Петербурга от 23.06.2010 № 396-88 «О зеленых насаждениях в Санкт-Петербурге», Правила благоустройства территории Санкт-Петербурга, утвержденные постановлением Правительства Санкт-Петербурга от 09.11.2016 № 961, Порядок паспортизации территорий зеленых насаждений, утвержденный постановлением Правительства Санкт-Петербурга от 12.12.2017 № 1024, Порядок рубки и(или) пересадки, а также любого другого правомерного повреждения или уничтожения зеленых насаждений в Санкт-Петербурге, утвержденный постановлением Правительства Санкт-Петербурга от 20.06.2008 № 743, Устав внутригородского муниципального образования Санкт-Петербурга муниципального округа № 72, Положение «Об организации благоустройства территории внутригородского муниципального образования Санкт-Петербурга муниципального округа № 72 в соответствии с законодательством в сфере благоустройства и осуществление работ в сфере озеленения на территории внутригородского муниципального образования Санкт-Петербурга муниципального округа № 72», утвержденное Постановлением Местной администрации внутригородского муниципального образования Санкт-Петербурга муниципального округа № 72 от 09.07.2020 № 115</t>
    </r>
  </si>
  <si>
    <t>Начало реализации программы - 01 января 2022 года</t>
  </si>
  <si>
    <t>Окончание реализации программы - 31 декабря 2022 года</t>
  </si>
  <si>
    <t>Ремонт набивного покрытия</t>
  </si>
  <si>
    <r>
      <rPr>
        <b/>
        <i/>
        <u/>
        <sz val="10"/>
        <color theme="1"/>
        <rFont val="Times New Roman"/>
        <family val="1"/>
        <charset val="204"/>
      </rPr>
      <t>Разработчик муниципальной программы</t>
    </r>
    <r>
      <rPr>
        <sz val="10"/>
        <color theme="1"/>
        <rFont val="Times New Roman"/>
        <family val="1"/>
        <charset val="204"/>
      </rPr>
      <t>: Местная администрация внутригородского муниципального образования города федерального значения Санкт-Петербурга муниципального округа № 72</t>
    </r>
  </si>
  <si>
    <r>
      <rPr>
        <b/>
        <i/>
        <u/>
        <sz val="10"/>
        <color theme="1"/>
        <rFont val="Times New Roman"/>
        <family val="1"/>
        <charset val="204"/>
      </rPr>
      <t>Источники финансирования муниципальной программы</t>
    </r>
    <r>
      <rPr>
        <sz val="10"/>
        <color theme="1"/>
        <rFont val="Times New Roman"/>
        <family val="1"/>
        <charset val="204"/>
      </rPr>
      <t>: Бюджет внутригородского муниципального образования города федерального значения Санкт-Петербурга муниципального округа № 72 на 2022 год</t>
    </r>
  </si>
  <si>
    <t>муниципальной программы внутригородского муниципального образования</t>
  </si>
  <si>
    <t xml:space="preserve"> города федерального значения Санкт-Петербурга муниципального округа № 72</t>
  </si>
  <si>
    <t>(наименование внутригородского муниципального образования города федерального значения Санкт-Петербурга)</t>
  </si>
  <si>
    <r>
      <t xml:space="preserve">Участники муниципальной программы: </t>
    </r>
    <r>
      <rPr>
        <sz val="10"/>
        <color theme="1"/>
        <rFont val="Times New Roman"/>
        <family val="1"/>
        <charset val="204"/>
      </rPr>
      <t>Юридические лица и индивидуальные предприниматели, с которыми по результатам проведения закупки товаров, работ, услуг на выполнение мероприятий Программы заключены муниципальные контракты, договоры на оказание услуг и выполнение работ, входящих в указанные мероприятия, жители, проживающие на территории внутригородского муниципального образования города федерального значения Санкт-Петербурга муниципального округа № 72</t>
    </r>
  </si>
  <si>
    <t>1.3.2.</t>
  </si>
  <si>
    <t>1.3.3.</t>
  </si>
  <si>
    <t>1.4.</t>
  </si>
  <si>
    <t>2 квартал</t>
  </si>
  <si>
    <t>Благоустройство территории муниципального образования</t>
  </si>
  <si>
    <t>972 6000000130 244, 853</t>
  </si>
  <si>
    <t>Объемы финансирования в 2023 году (тыс.руб.)</t>
  </si>
  <si>
    <t>Объемы финансирования в 2024 году (тыс.руб.)</t>
  </si>
  <si>
    <t>Объемы финансирования в 2025 году (тыс.руб.)</t>
  </si>
  <si>
    <t>Белы Куна ул., д.17, корп.3 - Белы Куна ул., д.15, корп.3 (ремонт проезда, дорожки а/б)</t>
  </si>
  <si>
    <t>Турку ул., д.21 (ремонт проезда, уширение а/б)</t>
  </si>
  <si>
    <t>1.1.4.</t>
  </si>
  <si>
    <t>1.1.5.</t>
  </si>
  <si>
    <t>Белы Куна ул, д.25 - Софийская ул., д.20, корп.4 (Белы Куна ул., д.27) - Софийская ул., д.20, корп.1 (3 этап проезда а/б)</t>
  </si>
  <si>
    <t>1.1.6.</t>
  </si>
  <si>
    <t>Пражская ул., д.30 (дорожки а/б)</t>
  </si>
  <si>
    <t>1.1.7.</t>
  </si>
  <si>
    <t>1.1.8.</t>
  </si>
  <si>
    <t>Софийская ул., д.35, корп.6 - Пражская ул., д.36 - Турку ул., д.22, корп.4 - Софийская ул., д.43, корп.3. 1 этап (проезд, дорожка а/б, газон)</t>
  </si>
  <si>
    <t>1.1.9.</t>
  </si>
  <si>
    <t>Софийская ул., д.35, корп.6 - Пражская ул., д.36 - Турку ул., д.22, корп.4 - Софийская ул., д.43, корп.3. 2 этап (дорожка а/б, газон)</t>
  </si>
  <si>
    <t>1.1.10.</t>
  </si>
  <si>
    <t>Турку ул., д.22, корп.4 (проезд, дорожка а/б)</t>
  </si>
  <si>
    <t>пр.Славы, д.38, корп.1 (ремонт а/б проезда)</t>
  </si>
  <si>
    <t>Софийская ул., д.43, корп.4 (ремонт а/б проезда)</t>
  </si>
  <si>
    <t>Местная администрация внутригородского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города федерального значения Санкт-Петербурга муниципального округа № 72</t>
  </si>
  <si>
    <t>Турку ул., д.22, корп.5 (детская площадка, дорожки, газон, посадки)</t>
  </si>
  <si>
    <t>Пражская уд., д.22, корп.5 - Белы Куна ул., д.15, корп.3</t>
  </si>
  <si>
    <t>2.1.</t>
  </si>
  <si>
    <t>2.1.1.</t>
  </si>
  <si>
    <t>2.1.2.</t>
  </si>
  <si>
    <t>2.2.</t>
  </si>
  <si>
    <t>3.</t>
  </si>
  <si>
    <t>5.1.</t>
  </si>
  <si>
    <t>5.2.</t>
  </si>
  <si>
    <t>Ремонт основания с мощением</t>
  </si>
  <si>
    <t>Озеленение территории муниципального образования</t>
  </si>
  <si>
    <t>972 0503 6000000150 244, 853</t>
  </si>
  <si>
    <t>Софийская ул., д.34, корп.2 (дорожка а/б, ремонт ДП, газон)</t>
  </si>
  <si>
    <t>Белы Куна ул., д.25 - Софийсая ул., д.20, корп.4 (Белы Куна ул., д.27) - Софийская ул., д.20, корп.1 (дорожка а/б, уширение)</t>
  </si>
  <si>
    <t>Белы Куна ул., д.25 - Софийсая ул., д.20, корп.4 (Белы Куна ул., д.27) - Софийская ул., д.20, корп.1 (2 этап, дорожка а/б)</t>
  </si>
  <si>
    <t>Софийская ул., д.42, корп.2 (ДП, дорожки (отсев) ремонт)</t>
  </si>
  <si>
    <t>Пражская ул., д.37, корп.3 (отсев, плитка, а/б)</t>
  </si>
  <si>
    <t>Софийская ул., д.40, корп.1</t>
  </si>
  <si>
    <t>2.3.</t>
  </si>
  <si>
    <t>2.4.</t>
  </si>
  <si>
    <t>2.5.</t>
  </si>
  <si>
    <t>1-2 кварал</t>
  </si>
  <si>
    <t>7.1.</t>
  </si>
  <si>
    <t>7.2.</t>
  </si>
  <si>
    <t>Средства, составляющие восстановительную стоимость зеленых насаждений (972 0503 6000000130 853)</t>
  </si>
  <si>
    <t>Средства, составляющие восстановительную стоимость зеленых насаждений (972 0503 6000000150 853)</t>
  </si>
  <si>
    <t>Всего в 2023 году</t>
  </si>
  <si>
    <t>местный бюджет</t>
  </si>
  <si>
    <t xml:space="preserve">субсидия из бюджета Санкт-Петербурга </t>
  </si>
  <si>
    <t>Всего в 2024 году</t>
  </si>
  <si>
    <t>Всего в 2025 году</t>
  </si>
  <si>
    <t>Турку ул., д.32, корп.4 - Турку ул., д.28, корп.1 (а/б, дорожки)</t>
  </si>
  <si>
    <t>от 21.10.2022 № 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</si>
</sst>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u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8" fillId="0" borderId="0" xfId="0" applyFont="1"/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 vertical="center"/>
    </xf>
    <xf numFmtId="164" fontId="11" fillId="0" borderId="1" xfId="0" applyNumberFormat="1" applyFont="1" applyBorder="1"/>
    <xf numFmtId="0" fontId="12" fillId="0" borderId="0" xfId="0" applyFont="1"/>
    <xf numFmtId="0" fontId="13" fillId="0" borderId="0" xfId="0" applyFont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5" fillId="0" borderId="0" xfId="0" applyFont="1"/>
    <xf numFmtId="164" fontId="14" fillId="0" borderId="1" xfId="0" applyNumberFormat="1" applyFont="1" applyBorder="1" applyAlignment="1">
      <alignment vertical="center"/>
    </xf>
    <xf numFmtId="164" fontId="14" fillId="0" borderId="1" xfId="0" applyNumberFormat="1" applyFont="1" applyBorder="1"/>
    <xf numFmtId="0" fontId="17" fillId="0" borderId="0" xfId="0" applyFont="1"/>
    <xf numFmtId="0" fontId="18" fillId="0" borderId="0" xfId="0" applyFont="1"/>
    <xf numFmtId="0" fontId="1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9" fillId="0" borderId="0" xfId="0" applyFont="1"/>
    <xf numFmtId="0" fontId="6" fillId="2" borderId="0" xfId="0" applyFont="1" applyFill="1"/>
    <xf numFmtId="0" fontId="6" fillId="2" borderId="0" xfId="0" applyFont="1" applyFill="1" applyAlignment="1">
      <alignment horizontal="right"/>
    </xf>
    <xf numFmtId="49" fontId="11" fillId="0" borderId="1" xfId="0" applyNumberFormat="1" applyFont="1" applyBorder="1" applyAlignment="1">
      <alignment vertical="top" wrapText="1"/>
    </xf>
    <xf numFmtId="0" fontId="11" fillId="0" borderId="1" xfId="0" applyFont="1" applyBorder="1" applyAlignment="1">
      <alignment horizontal="center" vertical="top"/>
    </xf>
    <xf numFmtId="164" fontId="11" fillId="0" borderId="1" xfId="0" applyNumberFormat="1" applyFont="1" applyBorder="1" applyAlignment="1">
      <alignment vertical="top"/>
    </xf>
    <xf numFmtId="3" fontId="14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164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wrapText="1"/>
    </xf>
    <xf numFmtId="0" fontId="14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/>
    </xf>
    <xf numFmtId="164" fontId="14" fillId="0" borderId="1" xfId="0" applyNumberFormat="1" applyFont="1" applyBorder="1" applyAlignment="1">
      <alignment horizontal="right" vertical="center"/>
    </xf>
    <xf numFmtId="164" fontId="10" fillId="0" borderId="1" xfId="0" applyNumberFormat="1" applyFont="1" applyBorder="1" applyAlignment="1">
      <alignment vertical="center" wrapText="1"/>
    </xf>
    <xf numFmtId="0" fontId="11" fillId="0" borderId="0" xfId="0" applyFont="1"/>
    <xf numFmtId="164" fontId="11" fillId="0" borderId="1" xfId="0" applyNumberFormat="1" applyFont="1" applyBorder="1" applyAlignment="1">
      <alignment horizontal="center"/>
    </xf>
    <xf numFmtId="164" fontId="21" fillId="0" borderId="1" xfId="0" applyNumberFormat="1" applyFont="1" applyBorder="1" applyAlignment="1">
      <alignment horizontal="center"/>
    </xf>
    <xf numFmtId="0" fontId="22" fillId="2" borderId="3" xfId="0" applyFont="1" applyFill="1" applyBorder="1"/>
    <xf numFmtId="0" fontId="22" fillId="2" borderId="4" xfId="0" applyFont="1" applyFill="1" applyBorder="1" applyAlignment="1">
      <alignment horizontal="right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165" fontId="21" fillId="0" borderId="7" xfId="0" applyNumberFormat="1" applyFont="1" applyBorder="1" applyAlignment="1">
      <alignment horizontal="center"/>
    </xf>
    <xf numFmtId="165" fontId="21" fillId="0" borderId="8" xfId="0" applyNumberFormat="1" applyFont="1" applyBorder="1" applyAlignment="1">
      <alignment horizontal="center"/>
    </xf>
    <xf numFmtId="165" fontId="21" fillId="0" borderId="6" xfId="0" applyNumberFormat="1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164" fontId="22" fillId="2" borderId="3" xfId="0" applyNumberFormat="1" applyFont="1" applyFill="1" applyBorder="1" applyAlignment="1">
      <alignment horizontal="right" vertical="center" wrapText="1"/>
    </xf>
    <xf numFmtId="0" fontId="22" fillId="2" borderId="4" xfId="0" applyFont="1" applyFill="1" applyBorder="1" applyAlignment="1">
      <alignment horizontal="right" vertical="center" wrapText="1"/>
    </xf>
    <xf numFmtId="0" fontId="21" fillId="0" borderId="0" xfId="0" applyFont="1" applyAlignment="1">
      <alignment horizontal="left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7"/>
  <sheetViews>
    <sheetView tabSelected="1" zoomScale="110" zoomScaleNormal="110" workbookViewId="0">
      <selection activeCell="C3" sqref="C3:H3"/>
    </sheetView>
  </sheetViews>
  <sheetFormatPr defaultRowHeight="15" x14ac:dyDescent="0.25"/>
  <cols>
    <col min="2" max="2" width="70.42578125" customWidth="1"/>
    <col min="3" max="3" width="6.7109375" customWidth="1"/>
    <col min="4" max="4" width="9.42578125" customWidth="1"/>
    <col min="5" max="5" width="12.5703125" customWidth="1"/>
    <col min="6" max="6" width="11.42578125" customWidth="1"/>
    <col min="7" max="7" width="11.5703125" customWidth="1"/>
    <col min="8" max="8" width="11.28515625" customWidth="1"/>
  </cols>
  <sheetData>
    <row r="1" spans="1:8" ht="13.5" customHeight="1" x14ac:dyDescent="0.25">
      <c r="A1" s="2"/>
      <c r="B1" s="2"/>
      <c r="C1" s="2"/>
      <c r="D1" s="2"/>
      <c r="E1" s="2"/>
      <c r="F1" s="74" t="s">
        <v>6</v>
      </c>
      <c r="G1" s="74"/>
      <c r="H1" s="74"/>
    </row>
    <row r="2" spans="1:8" ht="15.75" customHeight="1" x14ac:dyDescent="0.25">
      <c r="A2" s="2"/>
      <c r="B2" s="74" t="s">
        <v>7</v>
      </c>
      <c r="C2" s="74"/>
      <c r="D2" s="74"/>
      <c r="E2" s="74"/>
      <c r="F2" s="74"/>
      <c r="G2" s="74"/>
      <c r="H2" s="74"/>
    </row>
    <row r="3" spans="1:8" ht="14.25" customHeight="1" x14ac:dyDescent="0.25">
      <c r="A3" s="2"/>
      <c r="B3" s="2"/>
      <c r="C3" s="79" t="s">
        <v>138</v>
      </c>
      <c r="D3" s="79"/>
      <c r="E3" s="79"/>
      <c r="F3" s="79"/>
      <c r="G3" s="79"/>
      <c r="H3" s="79"/>
    </row>
    <row r="4" spans="1:8" ht="12.75" customHeight="1" x14ac:dyDescent="0.25">
      <c r="A4" s="51" t="s">
        <v>8</v>
      </c>
      <c r="B4" s="51"/>
      <c r="C4" s="51"/>
      <c r="D4" s="51"/>
      <c r="E4" s="51"/>
      <c r="F4" s="51"/>
      <c r="G4" s="51"/>
      <c r="H4" s="51"/>
    </row>
    <row r="5" spans="1:8" ht="12.75" customHeight="1" x14ac:dyDescent="0.25">
      <c r="A5" s="51" t="s">
        <v>76</v>
      </c>
      <c r="B5" s="51"/>
      <c r="C5" s="51"/>
      <c r="D5" s="51"/>
      <c r="E5" s="51"/>
      <c r="F5" s="51"/>
      <c r="G5" s="51"/>
      <c r="H5" s="51"/>
    </row>
    <row r="6" spans="1:8" ht="12.75" customHeight="1" x14ac:dyDescent="0.25">
      <c r="A6" s="51" t="s">
        <v>77</v>
      </c>
      <c r="B6" s="51"/>
      <c r="C6" s="51"/>
      <c r="D6" s="51"/>
      <c r="E6" s="51"/>
      <c r="F6" s="51"/>
      <c r="G6" s="51"/>
      <c r="H6" s="51"/>
    </row>
    <row r="7" spans="1:8" ht="12.75" customHeight="1" x14ac:dyDescent="0.25">
      <c r="A7" s="51"/>
      <c r="B7" s="51"/>
      <c r="C7" s="51"/>
      <c r="D7" s="51"/>
      <c r="E7" s="51"/>
      <c r="F7" s="51"/>
    </row>
    <row r="8" spans="1:8" x14ac:dyDescent="0.25">
      <c r="A8" s="77" t="s">
        <v>47</v>
      </c>
      <c r="B8" s="77"/>
      <c r="C8" s="77"/>
      <c r="D8" s="77"/>
      <c r="E8" s="77"/>
      <c r="F8" s="77"/>
      <c r="G8" s="77"/>
      <c r="H8" s="77"/>
    </row>
    <row r="9" spans="1:8" ht="120.75" customHeight="1" x14ac:dyDescent="0.25">
      <c r="A9" s="78" t="s">
        <v>70</v>
      </c>
      <c r="B9" s="78"/>
      <c r="C9" s="78"/>
      <c r="D9" s="78"/>
      <c r="E9" s="78"/>
      <c r="F9" s="78"/>
      <c r="G9" s="78"/>
      <c r="H9" s="78"/>
    </row>
    <row r="10" spans="1:8" ht="27" customHeight="1" x14ac:dyDescent="0.25">
      <c r="A10" s="73" t="s">
        <v>74</v>
      </c>
      <c r="B10" s="73"/>
      <c r="C10" s="73"/>
      <c r="D10" s="73"/>
      <c r="E10" s="73"/>
      <c r="F10" s="73"/>
      <c r="G10" s="73"/>
      <c r="H10" s="73"/>
    </row>
    <row r="11" spans="1:8" ht="14.25" customHeight="1" x14ac:dyDescent="0.25">
      <c r="A11" s="75" t="s">
        <v>48</v>
      </c>
      <c r="B11" s="75"/>
      <c r="C11" s="75"/>
      <c r="D11" s="75"/>
      <c r="E11" s="75"/>
      <c r="F11" s="75"/>
    </row>
    <row r="12" spans="1:8" ht="42.75" customHeight="1" x14ac:dyDescent="0.25">
      <c r="A12" s="72" t="s">
        <v>49</v>
      </c>
      <c r="B12" s="72"/>
      <c r="C12" s="72"/>
      <c r="D12" s="72"/>
      <c r="E12" s="72"/>
      <c r="F12" s="72"/>
      <c r="G12" s="72"/>
      <c r="H12" s="72"/>
    </row>
    <row r="13" spans="1:8" x14ac:dyDescent="0.25">
      <c r="A13" s="76" t="s">
        <v>68</v>
      </c>
      <c r="B13" s="76"/>
      <c r="C13" s="76"/>
      <c r="D13" s="76"/>
      <c r="E13" s="76"/>
      <c r="F13" s="76"/>
    </row>
    <row r="14" spans="1:8" x14ac:dyDescent="0.25">
      <c r="A14" s="77" t="s">
        <v>71</v>
      </c>
      <c r="B14" s="77"/>
      <c r="C14" s="77"/>
      <c r="D14" s="77"/>
      <c r="E14" s="77"/>
      <c r="F14" s="77"/>
    </row>
    <row r="15" spans="1:8" x14ac:dyDescent="0.25">
      <c r="A15" s="77" t="s">
        <v>72</v>
      </c>
      <c r="B15" s="77"/>
      <c r="C15" s="2"/>
      <c r="D15" s="2"/>
      <c r="E15" s="2"/>
      <c r="F15" s="2"/>
    </row>
    <row r="16" spans="1:8" ht="40.5" customHeight="1" x14ac:dyDescent="0.25">
      <c r="A16" s="50" t="s">
        <v>79</v>
      </c>
      <c r="B16" s="50"/>
      <c r="C16" s="50"/>
      <c r="D16" s="50"/>
      <c r="E16" s="50"/>
      <c r="F16" s="50"/>
      <c r="G16" s="50"/>
      <c r="H16" s="50"/>
    </row>
    <row r="17" spans="1:8" ht="27.75" customHeight="1" x14ac:dyDescent="0.25">
      <c r="A17" s="72" t="s">
        <v>75</v>
      </c>
      <c r="B17" s="72"/>
      <c r="C17" s="72"/>
      <c r="D17" s="72"/>
      <c r="E17" s="72"/>
      <c r="F17" s="72"/>
      <c r="G17" s="72"/>
      <c r="H17" s="72"/>
    </row>
    <row r="18" spans="1:8" ht="15.75" customHeight="1" x14ac:dyDescent="0.25">
      <c r="A18" s="2" t="s">
        <v>69</v>
      </c>
      <c r="B18" s="2"/>
      <c r="C18" s="2"/>
      <c r="D18" s="2"/>
      <c r="E18" s="2"/>
      <c r="F18" s="2"/>
    </row>
    <row r="19" spans="1:8" ht="29.25" customHeight="1" x14ac:dyDescent="0.25">
      <c r="A19" s="73" t="s">
        <v>50</v>
      </c>
      <c r="B19" s="73"/>
      <c r="C19" s="73"/>
      <c r="D19" s="73"/>
      <c r="E19" s="73"/>
      <c r="F19" s="73"/>
      <c r="G19" s="73"/>
      <c r="H19" s="73"/>
    </row>
    <row r="20" spans="1:8" x14ac:dyDescent="0.25">
      <c r="A20" s="2"/>
      <c r="B20" s="2"/>
      <c r="C20" s="2"/>
      <c r="D20" s="2"/>
      <c r="E20" s="2"/>
      <c r="F20" s="2"/>
    </row>
    <row r="21" spans="1:8" x14ac:dyDescent="0.25">
      <c r="A21" s="2"/>
      <c r="B21" s="2"/>
      <c r="C21" s="2"/>
      <c r="D21" s="2"/>
      <c r="E21" s="2"/>
      <c r="F21" s="2"/>
    </row>
    <row r="22" spans="1:8" ht="28.5" customHeight="1" x14ac:dyDescent="0.25">
      <c r="A22" s="58" t="s">
        <v>105</v>
      </c>
      <c r="B22" s="58"/>
      <c r="C22" s="58"/>
      <c r="D22" s="58"/>
      <c r="E22" s="58"/>
      <c r="F22" s="58"/>
      <c r="G22" s="58"/>
      <c r="H22" s="58"/>
    </row>
    <row r="23" spans="1:8" ht="11.25" customHeight="1" x14ac:dyDescent="0.25">
      <c r="A23" s="59" t="s">
        <v>78</v>
      </c>
      <c r="B23" s="59"/>
      <c r="C23" s="59"/>
      <c r="D23" s="59"/>
      <c r="E23" s="59"/>
      <c r="F23" s="59"/>
      <c r="G23" s="59"/>
      <c r="H23" s="59"/>
    </row>
    <row r="24" spans="1:8" ht="26.25" customHeight="1" x14ac:dyDescent="0.25">
      <c r="A24" s="2"/>
      <c r="B24" s="2"/>
      <c r="C24" s="2"/>
      <c r="D24" s="2"/>
      <c r="E24" s="2"/>
      <c r="F24" s="2"/>
    </row>
    <row r="25" spans="1:8" ht="15.75" x14ac:dyDescent="0.25">
      <c r="A25" s="60" t="s">
        <v>51</v>
      </c>
      <c r="B25" s="60"/>
      <c r="C25" s="60"/>
      <c r="D25" s="60"/>
      <c r="E25" s="60"/>
      <c r="F25" s="60"/>
      <c r="G25" s="60"/>
      <c r="H25" s="60"/>
    </row>
    <row r="26" spans="1:8" x14ac:dyDescent="0.25">
      <c r="A26" s="61" t="s">
        <v>9</v>
      </c>
      <c r="B26" s="61"/>
      <c r="C26" s="61"/>
      <c r="D26" s="61"/>
      <c r="E26" s="61"/>
      <c r="F26" s="61"/>
      <c r="G26" s="61"/>
      <c r="H26" s="61"/>
    </row>
    <row r="27" spans="1:8" x14ac:dyDescent="0.25">
      <c r="A27" s="2"/>
      <c r="B27" s="2"/>
      <c r="C27" s="2"/>
      <c r="D27" s="2"/>
      <c r="E27" s="2"/>
      <c r="F27" s="2"/>
    </row>
    <row r="28" spans="1:8" ht="26.25" customHeight="1" x14ac:dyDescent="0.25">
      <c r="A28" s="57" t="s">
        <v>45</v>
      </c>
      <c r="B28" s="57"/>
      <c r="C28" s="57"/>
      <c r="D28" s="57"/>
      <c r="E28" s="57"/>
      <c r="F28" s="57"/>
    </row>
    <row r="29" spans="1:8" ht="43.5" customHeight="1" x14ac:dyDescent="0.25">
      <c r="A29" s="63" t="s">
        <v>0</v>
      </c>
      <c r="B29" s="63" t="s">
        <v>1</v>
      </c>
      <c r="C29" s="62" t="s">
        <v>2</v>
      </c>
      <c r="D29" s="62"/>
      <c r="E29" s="62" t="s">
        <v>3</v>
      </c>
      <c r="F29" s="64" t="s">
        <v>86</v>
      </c>
      <c r="G29" s="64" t="s">
        <v>87</v>
      </c>
      <c r="H29" s="64" t="s">
        <v>88</v>
      </c>
    </row>
    <row r="30" spans="1:8" x14ac:dyDescent="0.25">
      <c r="A30" s="63"/>
      <c r="B30" s="63"/>
      <c r="C30" s="1" t="s">
        <v>4</v>
      </c>
      <c r="D30" s="1" t="s">
        <v>5</v>
      </c>
      <c r="E30" s="62"/>
      <c r="F30" s="64"/>
      <c r="G30" s="64"/>
      <c r="H30" s="64"/>
    </row>
    <row r="31" spans="1:8" x14ac:dyDescent="0.25">
      <c r="A31" s="65"/>
      <c r="B31" s="23" t="s">
        <v>84</v>
      </c>
      <c r="C31" s="65"/>
      <c r="D31" s="65"/>
      <c r="E31" s="68"/>
      <c r="F31" s="70">
        <f>F33+F49+F54+F56+F57+F60</f>
        <v>23599.9</v>
      </c>
      <c r="G31" s="70">
        <f>G33+G49+G54+G56+G57+G60</f>
        <v>21472.7</v>
      </c>
      <c r="H31" s="70">
        <f>H33+H49+H54+H56+H57+H60</f>
        <v>51319.7</v>
      </c>
    </row>
    <row r="32" spans="1:8" x14ac:dyDescent="0.25">
      <c r="A32" s="66"/>
      <c r="B32" s="24" t="s">
        <v>85</v>
      </c>
      <c r="C32" s="66"/>
      <c r="D32" s="66"/>
      <c r="E32" s="69"/>
      <c r="F32" s="71"/>
      <c r="G32" s="71"/>
      <c r="H32" s="71"/>
    </row>
    <row r="33" spans="1:8" ht="27" customHeight="1" x14ac:dyDescent="0.25">
      <c r="A33" s="19" t="s">
        <v>59</v>
      </c>
      <c r="B33" s="20" t="s">
        <v>60</v>
      </c>
      <c r="C33" s="21"/>
      <c r="D33" s="21"/>
      <c r="E33" s="21"/>
      <c r="F33" s="38">
        <f>F34+F45+F47+F48</f>
        <v>4400</v>
      </c>
      <c r="G33" s="38">
        <f t="shared" ref="G33:H33" si="0">G34+G45+G47+G48</f>
        <v>18296</v>
      </c>
      <c r="H33" s="38">
        <f t="shared" si="0"/>
        <v>12641.5</v>
      </c>
    </row>
    <row r="34" spans="1:8" ht="26.25" x14ac:dyDescent="0.25">
      <c r="A34" s="10" t="s">
        <v>37</v>
      </c>
      <c r="B34" s="11" t="s">
        <v>10</v>
      </c>
      <c r="C34" s="13"/>
      <c r="D34" s="28">
        <f>SUM(D35:D44)</f>
        <v>12803</v>
      </c>
      <c r="E34" s="13"/>
      <c r="F34" s="15">
        <f>SUM(F35:F44)</f>
        <v>0</v>
      </c>
      <c r="G34" s="15">
        <f>SUM(G35:G44)</f>
        <v>13896</v>
      </c>
      <c r="H34" s="15">
        <f>SUM(H35:H44)</f>
        <v>8241.5</v>
      </c>
    </row>
    <row r="35" spans="1:8" s="8" customFormat="1" x14ac:dyDescent="0.25">
      <c r="A35" s="4" t="s">
        <v>54</v>
      </c>
      <c r="B35" s="5" t="s">
        <v>89</v>
      </c>
      <c r="C35" s="6" t="s">
        <v>11</v>
      </c>
      <c r="D35" s="29">
        <v>2786</v>
      </c>
      <c r="E35" s="6" t="s">
        <v>35</v>
      </c>
      <c r="F35" s="7">
        <v>0</v>
      </c>
      <c r="G35" s="7">
        <v>4414.6000000000004</v>
      </c>
      <c r="H35" s="7">
        <v>0</v>
      </c>
    </row>
    <row r="36" spans="1:8" s="8" customFormat="1" ht="25.5" x14ac:dyDescent="0.25">
      <c r="A36" s="26" t="s">
        <v>55</v>
      </c>
      <c r="B36" s="25" t="s">
        <v>98</v>
      </c>
      <c r="C36" s="26" t="s">
        <v>11</v>
      </c>
      <c r="D36" s="30">
        <v>1872</v>
      </c>
      <c r="E36" s="26" t="s">
        <v>35</v>
      </c>
      <c r="F36" s="27">
        <v>0</v>
      </c>
      <c r="G36" s="27">
        <v>2401.3000000000002</v>
      </c>
      <c r="H36" s="27">
        <v>0</v>
      </c>
    </row>
    <row r="37" spans="1:8" s="8" customFormat="1" ht="25.5" x14ac:dyDescent="0.25">
      <c r="A37" s="26" t="s">
        <v>56</v>
      </c>
      <c r="B37" s="25" t="s">
        <v>100</v>
      </c>
      <c r="C37" s="26" t="s">
        <v>11</v>
      </c>
      <c r="D37" s="30">
        <v>2020</v>
      </c>
      <c r="E37" s="26" t="s">
        <v>35</v>
      </c>
      <c r="F37" s="27">
        <v>0</v>
      </c>
      <c r="G37" s="27">
        <v>3587.4</v>
      </c>
      <c r="H37" s="27">
        <v>0</v>
      </c>
    </row>
    <row r="38" spans="1:8" s="8" customFormat="1" x14ac:dyDescent="0.25">
      <c r="A38" s="26" t="s">
        <v>91</v>
      </c>
      <c r="B38" s="25" t="s">
        <v>137</v>
      </c>
      <c r="C38" s="26" t="s">
        <v>11</v>
      </c>
      <c r="D38" s="30">
        <v>600</v>
      </c>
      <c r="E38" s="26" t="s">
        <v>35</v>
      </c>
      <c r="F38" s="27">
        <v>0</v>
      </c>
      <c r="G38" s="27">
        <v>1000</v>
      </c>
      <c r="H38" s="27">
        <v>0</v>
      </c>
    </row>
    <row r="39" spans="1:8" s="8" customFormat="1" x14ac:dyDescent="0.25">
      <c r="A39" s="26" t="s">
        <v>92</v>
      </c>
      <c r="B39" s="25" t="s">
        <v>102</v>
      </c>
      <c r="C39" s="26" t="s">
        <v>11</v>
      </c>
      <c r="D39" s="30">
        <v>1908</v>
      </c>
      <c r="E39" s="26" t="s">
        <v>35</v>
      </c>
      <c r="F39" s="27">
        <v>0</v>
      </c>
      <c r="G39" s="27">
        <v>2492.6999999999998</v>
      </c>
      <c r="H39" s="27">
        <v>0</v>
      </c>
    </row>
    <row r="40" spans="1:8" s="8" customFormat="1" x14ac:dyDescent="0.25">
      <c r="A40" s="4" t="s">
        <v>94</v>
      </c>
      <c r="B40" s="5" t="s">
        <v>90</v>
      </c>
      <c r="C40" s="6" t="s">
        <v>11</v>
      </c>
      <c r="D40" s="29">
        <v>1094</v>
      </c>
      <c r="E40" s="6" t="s">
        <v>35</v>
      </c>
      <c r="F40" s="7">
        <v>0</v>
      </c>
      <c r="G40" s="7">
        <v>0</v>
      </c>
      <c r="H40" s="7">
        <v>2464.5</v>
      </c>
    </row>
    <row r="41" spans="1:8" s="8" customFormat="1" ht="25.5" x14ac:dyDescent="0.25">
      <c r="A41" s="26" t="s">
        <v>96</v>
      </c>
      <c r="B41" s="25" t="s">
        <v>93</v>
      </c>
      <c r="C41" s="26" t="s">
        <v>11</v>
      </c>
      <c r="D41" s="30">
        <v>719</v>
      </c>
      <c r="E41" s="26" t="s">
        <v>35</v>
      </c>
      <c r="F41" s="27">
        <v>0</v>
      </c>
      <c r="G41" s="27">
        <v>0</v>
      </c>
      <c r="H41" s="27">
        <v>789.3</v>
      </c>
    </row>
    <row r="42" spans="1:8" s="8" customFormat="1" x14ac:dyDescent="0.25">
      <c r="A42" s="26" t="s">
        <v>97</v>
      </c>
      <c r="B42" s="25" t="s">
        <v>95</v>
      </c>
      <c r="C42" s="26" t="s">
        <v>11</v>
      </c>
      <c r="D42" s="30">
        <v>145</v>
      </c>
      <c r="E42" s="26" t="s">
        <v>35</v>
      </c>
      <c r="F42" s="27">
        <v>0</v>
      </c>
      <c r="G42" s="27">
        <v>0</v>
      </c>
      <c r="H42" s="27">
        <v>679.8</v>
      </c>
    </row>
    <row r="43" spans="1:8" s="8" customFormat="1" x14ac:dyDescent="0.25">
      <c r="A43" s="26" t="s">
        <v>99</v>
      </c>
      <c r="B43" s="25" t="s">
        <v>103</v>
      </c>
      <c r="C43" s="26" t="s">
        <v>11</v>
      </c>
      <c r="D43" s="30">
        <v>447</v>
      </c>
      <c r="E43" s="26" t="s">
        <v>35</v>
      </c>
      <c r="F43" s="27">
        <v>0</v>
      </c>
      <c r="G43" s="27">
        <v>0</v>
      </c>
      <c r="H43" s="27">
        <v>2430.8000000000002</v>
      </c>
    </row>
    <row r="44" spans="1:8" s="8" customFormat="1" x14ac:dyDescent="0.25">
      <c r="A44" s="4" t="s">
        <v>101</v>
      </c>
      <c r="B44" s="5" t="s">
        <v>104</v>
      </c>
      <c r="C44" s="6" t="s">
        <v>11</v>
      </c>
      <c r="D44" s="29">
        <v>1212</v>
      </c>
      <c r="E44" s="6" t="s">
        <v>35</v>
      </c>
      <c r="F44" s="7">
        <v>0</v>
      </c>
      <c r="G44" s="27">
        <v>0</v>
      </c>
      <c r="H44" s="27">
        <v>1877.1</v>
      </c>
    </row>
    <row r="45" spans="1:8" s="9" customFormat="1" x14ac:dyDescent="0.25">
      <c r="A45" s="12" t="s">
        <v>38</v>
      </c>
      <c r="B45" s="13" t="s">
        <v>14</v>
      </c>
      <c r="C45" s="10"/>
      <c r="D45" s="28">
        <f>SUM(D46:D46)</f>
        <v>150</v>
      </c>
      <c r="E45" s="10"/>
      <c r="F45" s="16">
        <f>SUM(F46:F46)</f>
        <v>200</v>
      </c>
      <c r="G45" s="16">
        <f>SUM(G46:G46)</f>
        <v>200</v>
      </c>
      <c r="H45" s="16">
        <f>SUM(H46:H46)</f>
        <v>200</v>
      </c>
    </row>
    <row r="46" spans="1:8" s="17" customFormat="1" x14ac:dyDescent="0.25">
      <c r="A46" s="4" t="s">
        <v>57</v>
      </c>
      <c r="B46" s="5" t="s">
        <v>73</v>
      </c>
      <c r="C46" s="6" t="s">
        <v>11</v>
      </c>
      <c r="D46" s="29">
        <v>150</v>
      </c>
      <c r="E46" s="6" t="s">
        <v>35</v>
      </c>
      <c r="F46" s="7">
        <v>200</v>
      </c>
      <c r="G46" s="27">
        <v>200</v>
      </c>
      <c r="H46" s="27">
        <v>200</v>
      </c>
    </row>
    <row r="47" spans="1:8" s="14" customFormat="1" x14ac:dyDescent="0.25">
      <c r="A47" s="12" t="s">
        <v>39</v>
      </c>
      <c r="B47" s="13" t="s">
        <v>27</v>
      </c>
      <c r="C47" s="10" t="s">
        <v>22</v>
      </c>
      <c r="D47" s="28">
        <v>1</v>
      </c>
      <c r="E47" s="10" t="s">
        <v>35</v>
      </c>
      <c r="F47" s="16">
        <v>200</v>
      </c>
      <c r="G47" s="16">
        <v>200</v>
      </c>
      <c r="H47" s="16">
        <v>200</v>
      </c>
    </row>
    <row r="48" spans="1:8" s="14" customFormat="1" x14ac:dyDescent="0.25">
      <c r="A48" s="12" t="s">
        <v>82</v>
      </c>
      <c r="B48" s="13" t="s">
        <v>33</v>
      </c>
      <c r="C48" s="10" t="s">
        <v>11</v>
      </c>
      <c r="D48" s="28">
        <v>1500</v>
      </c>
      <c r="E48" s="10" t="s">
        <v>35</v>
      </c>
      <c r="F48" s="16">
        <v>4000</v>
      </c>
      <c r="G48" s="16">
        <v>4000</v>
      </c>
      <c r="H48" s="16">
        <v>4000</v>
      </c>
    </row>
    <row r="49" spans="1:8" s="3" customFormat="1" ht="28.5" customHeight="1" x14ac:dyDescent="0.25">
      <c r="A49" s="31" t="s">
        <v>12</v>
      </c>
      <c r="B49" s="32" t="s">
        <v>63</v>
      </c>
      <c r="C49" s="31"/>
      <c r="D49" s="31"/>
      <c r="E49" s="31"/>
      <c r="F49" s="33">
        <f>F50+F53</f>
        <v>16699.400000000001</v>
      </c>
      <c r="G49" s="33">
        <f>G50+G53</f>
        <v>500</v>
      </c>
      <c r="H49" s="33">
        <f>H50+H53</f>
        <v>36098.1</v>
      </c>
    </row>
    <row r="50" spans="1:8" s="9" customFormat="1" x14ac:dyDescent="0.25">
      <c r="A50" s="12" t="s">
        <v>108</v>
      </c>
      <c r="B50" s="13" t="s">
        <v>17</v>
      </c>
      <c r="C50" s="10"/>
      <c r="D50" s="10">
        <v>2</v>
      </c>
      <c r="E50" s="10"/>
      <c r="F50" s="16">
        <f>SUM(F51:F52)</f>
        <v>16199.4</v>
      </c>
      <c r="G50" s="16">
        <f>SUM(G51:G52)</f>
        <v>0</v>
      </c>
      <c r="H50" s="16">
        <f>SUM(H51:H52)</f>
        <v>35598.1</v>
      </c>
    </row>
    <row r="51" spans="1:8" s="18" customFormat="1" x14ac:dyDescent="0.25">
      <c r="A51" s="4" t="s">
        <v>109</v>
      </c>
      <c r="B51" s="5" t="s">
        <v>106</v>
      </c>
      <c r="C51" s="6" t="s">
        <v>36</v>
      </c>
      <c r="D51" s="6">
        <v>1</v>
      </c>
      <c r="E51" s="6" t="s">
        <v>35</v>
      </c>
      <c r="F51" s="7">
        <v>16199.4</v>
      </c>
      <c r="G51" s="27">
        <v>0</v>
      </c>
      <c r="H51" s="27">
        <v>0</v>
      </c>
    </row>
    <row r="52" spans="1:8" s="17" customFormat="1" x14ac:dyDescent="0.25">
      <c r="A52" s="4" t="s">
        <v>110</v>
      </c>
      <c r="B52" s="5" t="s">
        <v>107</v>
      </c>
      <c r="C52" s="6" t="s">
        <v>36</v>
      </c>
      <c r="D52" s="6">
        <v>1</v>
      </c>
      <c r="E52" s="6" t="s">
        <v>35</v>
      </c>
      <c r="F52" s="7">
        <v>0</v>
      </c>
      <c r="G52" s="27">
        <v>0</v>
      </c>
      <c r="H52" s="27">
        <v>35598.1</v>
      </c>
    </row>
    <row r="53" spans="1:8" s="9" customFormat="1" x14ac:dyDescent="0.25">
      <c r="A53" s="12" t="s">
        <v>111</v>
      </c>
      <c r="B53" s="13" t="s">
        <v>19</v>
      </c>
      <c r="C53" s="10" t="s">
        <v>22</v>
      </c>
      <c r="D53" s="10">
        <v>1</v>
      </c>
      <c r="E53" s="10" t="s">
        <v>35</v>
      </c>
      <c r="F53" s="16">
        <v>500</v>
      </c>
      <c r="G53" s="16">
        <v>500</v>
      </c>
      <c r="H53" s="16">
        <v>500</v>
      </c>
    </row>
    <row r="54" spans="1:8" s="9" customFormat="1" ht="41.25" customHeight="1" x14ac:dyDescent="0.25">
      <c r="A54" s="31" t="s">
        <v>112</v>
      </c>
      <c r="B54" s="32" t="s">
        <v>62</v>
      </c>
      <c r="C54" s="31"/>
      <c r="D54" s="31"/>
      <c r="E54" s="31"/>
      <c r="F54" s="33">
        <f>F55</f>
        <v>300.5</v>
      </c>
      <c r="G54" s="33">
        <f t="shared" ref="G54:H54" si="1">G55</f>
        <v>476.7</v>
      </c>
      <c r="H54" s="33">
        <f t="shared" si="1"/>
        <v>380.1</v>
      </c>
    </row>
    <row r="55" spans="1:8" s="14" customFormat="1" x14ac:dyDescent="0.25">
      <c r="A55" s="12" t="s">
        <v>40</v>
      </c>
      <c r="B55" s="13" t="s">
        <v>21</v>
      </c>
      <c r="C55" s="10" t="s">
        <v>22</v>
      </c>
      <c r="D55" s="10">
        <v>2</v>
      </c>
      <c r="E55" s="10" t="s">
        <v>35</v>
      </c>
      <c r="F55" s="16">
        <v>300.5</v>
      </c>
      <c r="G55" s="16">
        <v>476.7</v>
      </c>
      <c r="H55" s="16">
        <v>380.1</v>
      </c>
    </row>
    <row r="56" spans="1:8" s="3" customFormat="1" ht="40.5" x14ac:dyDescent="0.25">
      <c r="A56" s="31" t="s">
        <v>15</v>
      </c>
      <c r="B56" s="34" t="s">
        <v>65</v>
      </c>
      <c r="C56" s="31" t="s">
        <v>22</v>
      </c>
      <c r="D56" s="31">
        <v>2</v>
      </c>
      <c r="E56" s="31" t="s">
        <v>35</v>
      </c>
      <c r="F56" s="33">
        <v>1000</v>
      </c>
      <c r="G56" s="33">
        <v>1000</v>
      </c>
      <c r="H56" s="33">
        <v>1000</v>
      </c>
    </row>
    <row r="57" spans="1:8" s="3" customFormat="1" ht="54" x14ac:dyDescent="0.25">
      <c r="A57" s="31" t="s">
        <v>16</v>
      </c>
      <c r="B57" s="34" t="s">
        <v>66</v>
      </c>
      <c r="C57" s="31"/>
      <c r="D57" s="31"/>
      <c r="E57" s="31"/>
      <c r="F57" s="33">
        <f>F58+F59</f>
        <v>200</v>
      </c>
      <c r="G57" s="33">
        <f t="shared" ref="G57:H57" si="2">G58+G59</f>
        <v>200</v>
      </c>
      <c r="H57" s="33">
        <f t="shared" si="2"/>
        <v>200</v>
      </c>
    </row>
    <row r="58" spans="1:8" ht="13.5" customHeight="1" x14ac:dyDescent="0.25">
      <c r="A58" s="10" t="s">
        <v>113</v>
      </c>
      <c r="B58" s="35" t="s">
        <v>31</v>
      </c>
      <c r="C58" s="10" t="s">
        <v>30</v>
      </c>
      <c r="D58" s="10">
        <v>200</v>
      </c>
      <c r="E58" s="10" t="s">
        <v>35</v>
      </c>
      <c r="F58" s="15">
        <v>100</v>
      </c>
      <c r="G58" s="16">
        <v>100</v>
      </c>
      <c r="H58" s="16">
        <v>100</v>
      </c>
    </row>
    <row r="59" spans="1:8" x14ac:dyDescent="0.25">
      <c r="A59" s="12" t="s">
        <v>114</v>
      </c>
      <c r="B59" s="13" t="s">
        <v>32</v>
      </c>
      <c r="C59" s="10" t="s">
        <v>22</v>
      </c>
      <c r="D59" s="10">
        <v>1</v>
      </c>
      <c r="E59" s="10" t="s">
        <v>35</v>
      </c>
      <c r="F59" s="16">
        <v>100</v>
      </c>
      <c r="G59" s="16">
        <v>100</v>
      </c>
      <c r="H59" s="16">
        <v>100</v>
      </c>
    </row>
    <row r="60" spans="1:8" s="8" customFormat="1" ht="27" x14ac:dyDescent="0.25">
      <c r="A60" s="31" t="s">
        <v>18</v>
      </c>
      <c r="B60" s="34" t="s">
        <v>130</v>
      </c>
      <c r="C60" s="31" t="s">
        <v>30</v>
      </c>
      <c r="D60" s="31">
        <v>2</v>
      </c>
      <c r="E60" s="31" t="s">
        <v>83</v>
      </c>
      <c r="F60" s="33">
        <v>1000</v>
      </c>
      <c r="G60" s="33">
        <v>1000</v>
      </c>
      <c r="H60" s="33">
        <v>1000</v>
      </c>
    </row>
    <row r="61" spans="1:8" s="8" customFormat="1" x14ac:dyDescent="0.25">
      <c r="A61" s="55"/>
      <c r="B61" s="42" t="s">
        <v>116</v>
      </c>
      <c r="C61" s="55"/>
      <c r="D61" s="55"/>
      <c r="E61" s="55"/>
      <c r="F61" s="52">
        <f>F63+F74+F81+F85+F86+F89+F90+F93+F94</f>
        <v>51889.3</v>
      </c>
      <c r="G61" s="52">
        <f>G63+G74+G81+G85+G86+G89+G90+G93+G94</f>
        <v>55636.5</v>
      </c>
      <c r="H61" s="52">
        <f>H63+H74+H81+H85+H86+H89+H90+H93+H94</f>
        <v>26350</v>
      </c>
    </row>
    <row r="62" spans="1:8" s="2" customFormat="1" ht="15" customHeight="1" x14ac:dyDescent="0.2">
      <c r="A62" s="67"/>
      <c r="B62" s="43" t="s">
        <v>117</v>
      </c>
      <c r="C62" s="56"/>
      <c r="D62" s="56"/>
      <c r="E62" s="56"/>
      <c r="F62" s="53"/>
      <c r="G62" s="53"/>
      <c r="H62" s="53"/>
    </row>
    <row r="63" spans="1:8" s="2" customFormat="1" ht="27" x14ac:dyDescent="0.2">
      <c r="A63" s="19" t="s">
        <v>59</v>
      </c>
      <c r="B63" s="20" t="s">
        <v>60</v>
      </c>
      <c r="C63" s="5"/>
      <c r="D63" s="5"/>
      <c r="E63" s="5"/>
      <c r="F63" s="38">
        <f>F64+F68+F70</f>
        <v>300</v>
      </c>
      <c r="G63" s="38">
        <f t="shared" ref="G63:H63" si="3">G64+G68+G70</f>
        <v>10990.699999999999</v>
      </c>
      <c r="H63" s="38">
        <f t="shared" si="3"/>
        <v>300</v>
      </c>
    </row>
    <row r="64" spans="1:8" s="2" customFormat="1" ht="25.5" x14ac:dyDescent="0.2">
      <c r="A64" s="10" t="s">
        <v>37</v>
      </c>
      <c r="B64" s="11" t="s">
        <v>10</v>
      </c>
      <c r="C64" s="13"/>
      <c r="D64" s="28">
        <f>SUM(D65:D67)</f>
        <v>1932</v>
      </c>
      <c r="E64" s="10"/>
      <c r="F64" s="37">
        <f>SUM(F65:F67)</f>
        <v>0</v>
      </c>
      <c r="G64" s="37">
        <f t="shared" ref="G64:H64" si="4">SUM(G65:G67)</f>
        <v>7435.5999999999995</v>
      </c>
      <c r="H64" s="37">
        <f t="shared" si="4"/>
        <v>0</v>
      </c>
    </row>
    <row r="65" spans="1:8" s="2" customFormat="1" ht="12.75" x14ac:dyDescent="0.2">
      <c r="A65" s="4" t="s">
        <v>54</v>
      </c>
      <c r="B65" s="5" t="s">
        <v>118</v>
      </c>
      <c r="C65" s="6" t="s">
        <v>11</v>
      </c>
      <c r="D65" s="29">
        <v>433</v>
      </c>
      <c r="E65" s="6" t="s">
        <v>35</v>
      </c>
      <c r="F65" s="7">
        <v>0</v>
      </c>
      <c r="G65" s="27">
        <v>2318.6999999999998</v>
      </c>
      <c r="H65" s="27">
        <v>0</v>
      </c>
    </row>
    <row r="66" spans="1:8" s="2" customFormat="1" ht="25.5" x14ac:dyDescent="0.2">
      <c r="A66" s="26" t="s">
        <v>55</v>
      </c>
      <c r="B66" s="25" t="s">
        <v>119</v>
      </c>
      <c r="C66" s="26" t="s">
        <v>11</v>
      </c>
      <c r="D66" s="26">
        <v>816</v>
      </c>
      <c r="E66" s="26" t="s">
        <v>35</v>
      </c>
      <c r="F66" s="27">
        <v>0</v>
      </c>
      <c r="G66" s="27">
        <v>2477.6999999999998</v>
      </c>
      <c r="H66" s="27">
        <v>0</v>
      </c>
    </row>
    <row r="67" spans="1:8" s="2" customFormat="1" ht="25.5" x14ac:dyDescent="0.2">
      <c r="A67" s="26" t="s">
        <v>56</v>
      </c>
      <c r="B67" s="25" t="s">
        <v>120</v>
      </c>
      <c r="C67" s="26" t="s">
        <v>11</v>
      </c>
      <c r="D67" s="26">
        <v>683</v>
      </c>
      <c r="E67" s="26" t="s">
        <v>35</v>
      </c>
      <c r="F67" s="27">
        <v>0</v>
      </c>
      <c r="G67" s="27">
        <v>2639.2</v>
      </c>
      <c r="H67" s="27">
        <v>0</v>
      </c>
    </row>
    <row r="68" spans="1:8" s="2" customFormat="1" ht="12.75" x14ac:dyDescent="0.2">
      <c r="A68" s="12" t="s">
        <v>38</v>
      </c>
      <c r="B68" s="13" t="s">
        <v>13</v>
      </c>
      <c r="C68" s="13"/>
      <c r="D68" s="28">
        <f>D69</f>
        <v>120</v>
      </c>
      <c r="E68" s="10"/>
      <c r="F68" s="37">
        <f>F69</f>
        <v>200</v>
      </c>
      <c r="G68" s="37">
        <f t="shared" ref="G68:H68" si="5">G69</f>
        <v>200</v>
      </c>
      <c r="H68" s="37">
        <f t="shared" si="5"/>
        <v>200</v>
      </c>
    </row>
    <row r="69" spans="1:8" s="2" customFormat="1" ht="12.75" x14ac:dyDescent="0.2">
      <c r="A69" s="4" t="s">
        <v>57</v>
      </c>
      <c r="B69" s="5" t="s">
        <v>115</v>
      </c>
      <c r="C69" s="26" t="s">
        <v>11</v>
      </c>
      <c r="D69" s="26">
        <v>120</v>
      </c>
      <c r="E69" s="26" t="s">
        <v>35</v>
      </c>
      <c r="F69" s="27">
        <v>200</v>
      </c>
      <c r="G69" s="27">
        <v>200</v>
      </c>
      <c r="H69" s="27">
        <v>200</v>
      </c>
    </row>
    <row r="70" spans="1:8" s="2" customFormat="1" ht="12.75" x14ac:dyDescent="0.2">
      <c r="A70" s="12" t="s">
        <v>39</v>
      </c>
      <c r="B70" s="13" t="s">
        <v>14</v>
      </c>
      <c r="C70" s="13"/>
      <c r="D70" s="28">
        <f>SUM(D71:D73)</f>
        <v>1725</v>
      </c>
      <c r="E70" s="10"/>
      <c r="F70" s="37">
        <f>SUM(F71:F73)</f>
        <v>100</v>
      </c>
      <c r="G70" s="37">
        <f>SUM(G71:G73)</f>
        <v>3355.1</v>
      </c>
      <c r="H70" s="37">
        <f>SUM(H71:H73)</f>
        <v>100</v>
      </c>
    </row>
    <row r="71" spans="1:8" s="2" customFormat="1" ht="12.75" x14ac:dyDescent="0.2">
      <c r="A71" s="4" t="s">
        <v>58</v>
      </c>
      <c r="B71" s="5" t="s">
        <v>121</v>
      </c>
      <c r="C71" s="26" t="s">
        <v>11</v>
      </c>
      <c r="D71" s="26">
        <v>634</v>
      </c>
      <c r="E71" s="26" t="s">
        <v>35</v>
      </c>
      <c r="F71" s="27">
        <v>0</v>
      </c>
      <c r="G71" s="27">
        <v>1181.9000000000001</v>
      </c>
      <c r="H71" s="27">
        <v>0</v>
      </c>
    </row>
    <row r="72" spans="1:8" s="2" customFormat="1" ht="12.75" x14ac:dyDescent="0.2">
      <c r="A72" s="4" t="s">
        <v>80</v>
      </c>
      <c r="B72" s="5" t="s">
        <v>122</v>
      </c>
      <c r="C72" s="26" t="s">
        <v>11</v>
      </c>
      <c r="D72" s="26">
        <v>991</v>
      </c>
      <c r="E72" s="26" t="s">
        <v>35</v>
      </c>
      <c r="F72" s="27">
        <v>0</v>
      </c>
      <c r="G72" s="27">
        <v>2073.1999999999998</v>
      </c>
      <c r="H72" s="27">
        <v>0</v>
      </c>
    </row>
    <row r="73" spans="1:8" s="2" customFormat="1" ht="12.75" x14ac:dyDescent="0.2">
      <c r="A73" s="4" t="s">
        <v>81</v>
      </c>
      <c r="B73" s="5" t="s">
        <v>73</v>
      </c>
      <c r="C73" s="26" t="s">
        <v>11</v>
      </c>
      <c r="D73" s="26">
        <v>100</v>
      </c>
      <c r="E73" s="26" t="s">
        <v>35</v>
      </c>
      <c r="F73" s="27">
        <v>100</v>
      </c>
      <c r="G73" s="27">
        <v>100</v>
      </c>
      <c r="H73" s="27">
        <v>100</v>
      </c>
    </row>
    <row r="74" spans="1:8" s="2" customFormat="1" ht="40.5" x14ac:dyDescent="0.2">
      <c r="A74" s="31" t="s">
        <v>12</v>
      </c>
      <c r="B74" s="32" t="s">
        <v>63</v>
      </c>
      <c r="C74" s="5"/>
      <c r="D74" s="5"/>
      <c r="E74" s="5"/>
      <c r="F74" s="38">
        <f>F75+F77+F78+F79+F80</f>
        <v>29539.3</v>
      </c>
      <c r="G74" s="38">
        <f>G75+G77+G78+G79+G80</f>
        <v>22595.8</v>
      </c>
      <c r="H74" s="38">
        <f>H75+H77+H78+H79+H80</f>
        <v>4000</v>
      </c>
    </row>
    <row r="75" spans="1:8" s="2" customFormat="1" ht="12.75" x14ac:dyDescent="0.2">
      <c r="A75" s="12" t="s">
        <v>108</v>
      </c>
      <c r="B75" s="13" t="s">
        <v>17</v>
      </c>
      <c r="C75" s="28"/>
      <c r="D75" s="10">
        <v>1</v>
      </c>
      <c r="E75" s="37"/>
      <c r="F75" s="37">
        <f>F76</f>
        <v>25539.3</v>
      </c>
      <c r="G75" s="37">
        <f>G76</f>
        <v>18595.8</v>
      </c>
      <c r="H75" s="37">
        <f>H76</f>
        <v>0</v>
      </c>
    </row>
    <row r="76" spans="1:8" s="2" customFormat="1" ht="12.75" x14ac:dyDescent="0.2">
      <c r="A76" s="4" t="s">
        <v>109</v>
      </c>
      <c r="B76" s="5" t="s">
        <v>123</v>
      </c>
      <c r="C76" s="26" t="s">
        <v>36</v>
      </c>
      <c r="D76" s="26">
        <v>1</v>
      </c>
      <c r="E76" s="26" t="s">
        <v>35</v>
      </c>
      <c r="F76" s="27">
        <v>25539.3</v>
      </c>
      <c r="G76" s="27">
        <v>18595.8</v>
      </c>
      <c r="H76" s="27">
        <v>0</v>
      </c>
    </row>
    <row r="77" spans="1:8" s="2" customFormat="1" ht="12.75" x14ac:dyDescent="0.2">
      <c r="A77" s="12" t="s">
        <v>111</v>
      </c>
      <c r="B77" s="13" t="s">
        <v>19</v>
      </c>
      <c r="C77" s="28" t="s">
        <v>22</v>
      </c>
      <c r="D77" s="10">
        <v>1</v>
      </c>
      <c r="E77" s="37" t="s">
        <v>35</v>
      </c>
      <c r="F77" s="37">
        <v>1500</v>
      </c>
      <c r="G77" s="37">
        <v>1500</v>
      </c>
      <c r="H77" s="37">
        <v>1500</v>
      </c>
    </row>
    <row r="78" spans="1:8" s="2" customFormat="1" ht="12.75" x14ac:dyDescent="0.2">
      <c r="A78" s="12" t="s">
        <v>124</v>
      </c>
      <c r="B78" s="13" t="s">
        <v>26</v>
      </c>
      <c r="C78" s="28" t="s">
        <v>22</v>
      </c>
      <c r="D78" s="10">
        <v>1</v>
      </c>
      <c r="E78" s="37" t="s">
        <v>35</v>
      </c>
      <c r="F78" s="37">
        <v>100</v>
      </c>
      <c r="G78" s="37">
        <v>100</v>
      </c>
      <c r="H78" s="37">
        <v>100</v>
      </c>
    </row>
    <row r="79" spans="1:8" s="2" customFormat="1" ht="12.75" x14ac:dyDescent="0.2">
      <c r="A79" s="12" t="s">
        <v>125</v>
      </c>
      <c r="B79" s="13" t="s">
        <v>29</v>
      </c>
      <c r="C79" s="28" t="s">
        <v>22</v>
      </c>
      <c r="D79" s="10">
        <v>2</v>
      </c>
      <c r="E79" s="37" t="s">
        <v>35</v>
      </c>
      <c r="F79" s="37">
        <v>400</v>
      </c>
      <c r="G79" s="37">
        <v>400</v>
      </c>
      <c r="H79" s="37">
        <v>400</v>
      </c>
    </row>
    <row r="80" spans="1:8" s="2" customFormat="1" ht="12.75" x14ac:dyDescent="0.2">
      <c r="A80" s="12" t="s">
        <v>126</v>
      </c>
      <c r="B80" s="13" t="s">
        <v>46</v>
      </c>
      <c r="C80" s="28" t="s">
        <v>22</v>
      </c>
      <c r="D80" s="10">
        <v>1</v>
      </c>
      <c r="E80" s="37" t="s">
        <v>35</v>
      </c>
      <c r="F80" s="37">
        <v>2000</v>
      </c>
      <c r="G80" s="37">
        <v>2000</v>
      </c>
      <c r="H80" s="37">
        <v>2000</v>
      </c>
    </row>
    <row r="81" spans="1:8" s="2" customFormat="1" ht="40.5" customHeight="1" x14ac:dyDescent="0.2">
      <c r="A81" s="31" t="s">
        <v>112</v>
      </c>
      <c r="B81" s="32" t="s">
        <v>62</v>
      </c>
      <c r="C81" s="5"/>
      <c r="D81" s="5"/>
      <c r="E81" s="5"/>
      <c r="F81" s="38">
        <f>SUM(F82:F84)</f>
        <v>1000</v>
      </c>
      <c r="G81" s="38">
        <f>SUM(G82:G84)</f>
        <v>1000</v>
      </c>
      <c r="H81" s="38">
        <f>SUM(H82:H84)</f>
        <v>1000</v>
      </c>
    </row>
    <row r="82" spans="1:8" s="2" customFormat="1" ht="12.75" x14ac:dyDescent="0.2">
      <c r="A82" s="12" t="s">
        <v>40</v>
      </c>
      <c r="B82" s="13" t="s">
        <v>21</v>
      </c>
      <c r="C82" s="28" t="s">
        <v>22</v>
      </c>
      <c r="D82" s="10">
        <v>2</v>
      </c>
      <c r="E82" s="37" t="s">
        <v>35</v>
      </c>
      <c r="F82" s="37">
        <v>500</v>
      </c>
      <c r="G82" s="37">
        <v>500</v>
      </c>
      <c r="H82" s="37">
        <v>500</v>
      </c>
    </row>
    <row r="83" spans="1:8" s="2" customFormat="1" ht="12.75" x14ac:dyDescent="0.2">
      <c r="A83" s="12" t="s">
        <v>41</v>
      </c>
      <c r="B83" s="13" t="s">
        <v>24</v>
      </c>
      <c r="C83" s="28" t="s">
        <v>22</v>
      </c>
      <c r="D83" s="10">
        <v>1</v>
      </c>
      <c r="E83" s="37" t="s">
        <v>43</v>
      </c>
      <c r="F83" s="37">
        <v>300</v>
      </c>
      <c r="G83" s="37">
        <v>300</v>
      </c>
      <c r="H83" s="37">
        <v>300</v>
      </c>
    </row>
    <row r="84" spans="1:8" s="2" customFormat="1" ht="12.75" x14ac:dyDescent="0.2">
      <c r="A84" s="12" t="s">
        <v>42</v>
      </c>
      <c r="B84" s="13" t="s">
        <v>53</v>
      </c>
      <c r="C84" s="28" t="s">
        <v>30</v>
      </c>
      <c r="D84" s="10">
        <v>12</v>
      </c>
      <c r="E84" s="37" t="s">
        <v>43</v>
      </c>
      <c r="F84" s="37">
        <v>200</v>
      </c>
      <c r="G84" s="37">
        <v>200</v>
      </c>
      <c r="H84" s="37">
        <v>200</v>
      </c>
    </row>
    <row r="85" spans="1:8" s="2" customFormat="1" ht="13.5" x14ac:dyDescent="0.25">
      <c r="A85" s="31" t="s">
        <v>15</v>
      </c>
      <c r="B85" s="34" t="s">
        <v>61</v>
      </c>
      <c r="C85" s="36" t="s">
        <v>22</v>
      </c>
      <c r="D85" s="36">
        <v>1</v>
      </c>
      <c r="E85" s="36" t="s">
        <v>127</v>
      </c>
      <c r="F85" s="38">
        <v>300</v>
      </c>
      <c r="G85" s="38">
        <v>300</v>
      </c>
      <c r="H85" s="38">
        <v>300</v>
      </c>
    </row>
    <row r="86" spans="1:8" s="2" customFormat="1" ht="27" x14ac:dyDescent="0.25">
      <c r="A86" s="31" t="s">
        <v>16</v>
      </c>
      <c r="B86" s="34" t="s">
        <v>64</v>
      </c>
      <c r="C86" s="5"/>
      <c r="D86" s="5"/>
      <c r="E86" s="5"/>
      <c r="F86" s="38">
        <f>F87+F88</f>
        <v>14200</v>
      </c>
      <c r="G86" s="38">
        <f t="shared" ref="G86:H86" si="6">G87+G88</f>
        <v>14200</v>
      </c>
      <c r="H86" s="38">
        <f t="shared" si="6"/>
        <v>14200</v>
      </c>
    </row>
    <row r="87" spans="1:8" s="2" customFormat="1" ht="25.5" x14ac:dyDescent="0.2">
      <c r="A87" s="10" t="s">
        <v>113</v>
      </c>
      <c r="B87" s="35" t="s">
        <v>52</v>
      </c>
      <c r="C87" s="28" t="s">
        <v>22</v>
      </c>
      <c r="D87" s="10">
        <v>1</v>
      </c>
      <c r="E87" s="37" t="s">
        <v>43</v>
      </c>
      <c r="F87" s="37">
        <v>14000</v>
      </c>
      <c r="G87" s="37">
        <v>14000</v>
      </c>
      <c r="H87" s="37">
        <v>14000</v>
      </c>
    </row>
    <row r="88" spans="1:8" s="2" customFormat="1" ht="12.75" x14ac:dyDescent="0.2">
      <c r="A88" s="12" t="s">
        <v>114</v>
      </c>
      <c r="B88" s="13" t="s">
        <v>28</v>
      </c>
      <c r="C88" s="28" t="s">
        <v>22</v>
      </c>
      <c r="D88" s="10">
        <v>1</v>
      </c>
      <c r="E88" s="37" t="s">
        <v>35</v>
      </c>
      <c r="F88" s="37">
        <v>200</v>
      </c>
      <c r="G88" s="37">
        <v>200</v>
      </c>
      <c r="H88" s="37">
        <v>200</v>
      </c>
    </row>
    <row r="89" spans="1:8" s="2" customFormat="1" ht="40.5" x14ac:dyDescent="0.25">
      <c r="A89" s="31" t="s">
        <v>18</v>
      </c>
      <c r="B89" s="34" t="s">
        <v>65</v>
      </c>
      <c r="C89" s="31" t="s">
        <v>22</v>
      </c>
      <c r="D89" s="31">
        <v>2</v>
      </c>
      <c r="E89" s="31" t="s">
        <v>35</v>
      </c>
      <c r="F89" s="38">
        <v>1000</v>
      </c>
      <c r="G89" s="38">
        <v>1000</v>
      </c>
      <c r="H89" s="38">
        <v>1000</v>
      </c>
    </row>
    <row r="90" spans="1:8" s="2" customFormat="1" ht="54" x14ac:dyDescent="0.25">
      <c r="A90" s="31" t="s">
        <v>20</v>
      </c>
      <c r="B90" s="34" t="s">
        <v>66</v>
      </c>
      <c r="C90" s="5"/>
      <c r="D90" s="5"/>
      <c r="E90" s="5"/>
      <c r="F90" s="38">
        <f>F91+F92</f>
        <v>550</v>
      </c>
      <c r="G90" s="38">
        <f t="shared" ref="G90:H90" si="7">G91+G92</f>
        <v>550</v>
      </c>
      <c r="H90" s="38">
        <f t="shared" si="7"/>
        <v>550</v>
      </c>
    </row>
    <row r="91" spans="1:8" s="2" customFormat="1" ht="15" customHeight="1" x14ac:dyDescent="0.2">
      <c r="A91" s="10" t="s">
        <v>128</v>
      </c>
      <c r="B91" s="35" t="s">
        <v>31</v>
      </c>
      <c r="C91" s="28" t="s">
        <v>30</v>
      </c>
      <c r="D91" s="10">
        <v>200</v>
      </c>
      <c r="E91" s="37" t="s">
        <v>35</v>
      </c>
      <c r="F91" s="37">
        <v>500</v>
      </c>
      <c r="G91" s="37">
        <v>500</v>
      </c>
      <c r="H91" s="37">
        <v>500</v>
      </c>
    </row>
    <row r="92" spans="1:8" s="2" customFormat="1" ht="12.75" x14ac:dyDescent="0.2">
      <c r="A92" s="12" t="s">
        <v>129</v>
      </c>
      <c r="B92" s="13" t="s">
        <v>32</v>
      </c>
      <c r="C92" s="28" t="s">
        <v>22</v>
      </c>
      <c r="D92" s="10">
        <v>1</v>
      </c>
      <c r="E92" s="37" t="s">
        <v>35</v>
      </c>
      <c r="F92" s="37">
        <v>50</v>
      </c>
      <c r="G92" s="37">
        <v>50</v>
      </c>
      <c r="H92" s="37">
        <v>50</v>
      </c>
    </row>
    <row r="93" spans="1:8" s="2" customFormat="1" ht="40.5" x14ac:dyDescent="0.25">
      <c r="A93" s="31" t="s">
        <v>23</v>
      </c>
      <c r="B93" s="34" t="s">
        <v>67</v>
      </c>
      <c r="C93" s="31" t="s">
        <v>22</v>
      </c>
      <c r="D93" s="31">
        <v>1</v>
      </c>
      <c r="E93" s="31" t="s">
        <v>44</v>
      </c>
      <c r="F93" s="38">
        <v>4000</v>
      </c>
      <c r="G93" s="38">
        <v>4000</v>
      </c>
      <c r="H93" s="38">
        <v>4000</v>
      </c>
    </row>
    <row r="94" spans="1:8" s="2" customFormat="1" ht="27" x14ac:dyDescent="0.25">
      <c r="A94" s="31" t="s">
        <v>25</v>
      </c>
      <c r="B94" s="34" t="s">
        <v>131</v>
      </c>
      <c r="C94" s="31" t="s">
        <v>30</v>
      </c>
      <c r="D94" s="31">
        <v>2</v>
      </c>
      <c r="E94" s="31" t="s">
        <v>35</v>
      </c>
      <c r="F94" s="38">
        <v>1000</v>
      </c>
      <c r="G94" s="38">
        <v>1000</v>
      </c>
      <c r="H94" s="38">
        <v>1000</v>
      </c>
    </row>
    <row r="95" spans="1:8" s="2" customFormat="1" ht="12.75" x14ac:dyDescent="0.2">
      <c r="A95" s="22"/>
      <c r="B95" s="22"/>
      <c r="C95" s="22"/>
      <c r="D95" s="22"/>
      <c r="E95" s="22"/>
      <c r="F95" s="22"/>
      <c r="G95" s="22"/>
      <c r="H95" s="22"/>
    </row>
    <row r="96" spans="1:8" s="2" customFormat="1" ht="12.75" x14ac:dyDescent="0.2">
      <c r="A96" s="54" t="s">
        <v>34</v>
      </c>
      <c r="B96" s="54"/>
      <c r="C96" s="54"/>
      <c r="D96" s="54"/>
      <c r="E96" s="54"/>
      <c r="F96" s="54"/>
      <c r="G96" s="39"/>
      <c r="H96" s="39"/>
    </row>
    <row r="97" spans="1:8" s="2" customFormat="1" ht="12.75" x14ac:dyDescent="0.2">
      <c r="A97" s="39"/>
      <c r="B97" s="39"/>
      <c r="C97" s="39"/>
      <c r="D97" s="39"/>
      <c r="E97" s="39"/>
      <c r="F97" s="39"/>
      <c r="G97" s="39"/>
      <c r="H97" s="39"/>
    </row>
    <row r="98" spans="1:8" s="2" customFormat="1" ht="12.75" x14ac:dyDescent="0.2">
      <c r="A98" s="44" t="s">
        <v>132</v>
      </c>
      <c r="B98" s="40" t="s">
        <v>133</v>
      </c>
      <c r="C98" s="46" t="s">
        <v>134</v>
      </c>
      <c r="D98" s="46"/>
      <c r="E98" s="46"/>
      <c r="F98" s="46"/>
      <c r="G98" s="46"/>
      <c r="H98" s="46"/>
    </row>
    <row r="99" spans="1:8" s="2" customFormat="1" ht="12.75" x14ac:dyDescent="0.2">
      <c r="A99" s="45"/>
      <c r="B99" s="41">
        <f>F31+F61</f>
        <v>75489.200000000012</v>
      </c>
      <c r="C99" s="47">
        <v>0</v>
      </c>
      <c r="D99" s="48"/>
      <c r="E99" s="48"/>
      <c r="F99" s="48"/>
      <c r="G99" s="48"/>
      <c r="H99" s="49"/>
    </row>
    <row r="100" spans="1:8" s="2" customFormat="1" ht="12.75" x14ac:dyDescent="0.2">
      <c r="A100" s="44" t="s">
        <v>135</v>
      </c>
      <c r="B100" s="40" t="s">
        <v>133</v>
      </c>
      <c r="C100" s="46" t="s">
        <v>134</v>
      </c>
      <c r="D100" s="46"/>
      <c r="E100" s="46"/>
      <c r="F100" s="46"/>
      <c r="G100" s="46"/>
      <c r="H100" s="46"/>
    </row>
    <row r="101" spans="1:8" s="2" customFormat="1" ht="12.75" x14ac:dyDescent="0.2">
      <c r="A101" s="45"/>
      <c r="B101" s="41">
        <f>G31+G61</f>
        <v>77109.2</v>
      </c>
      <c r="C101" s="47">
        <v>0</v>
      </c>
      <c r="D101" s="48"/>
      <c r="E101" s="48"/>
      <c r="F101" s="48"/>
      <c r="G101" s="48"/>
      <c r="H101" s="49"/>
    </row>
    <row r="102" spans="1:8" s="2" customFormat="1" ht="12.75" x14ac:dyDescent="0.2">
      <c r="A102" s="44" t="s">
        <v>136</v>
      </c>
      <c r="B102" s="40" t="s">
        <v>133</v>
      </c>
      <c r="C102" s="46" t="s">
        <v>134</v>
      </c>
      <c r="D102" s="46"/>
      <c r="E102" s="46"/>
      <c r="F102" s="46"/>
      <c r="G102" s="46"/>
      <c r="H102" s="46"/>
    </row>
    <row r="103" spans="1:8" s="2" customFormat="1" ht="12.75" x14ac:dyDescent="0.2">
      <c r="A103" s="45"/>
      <c r="B103" s="41">
        <f>H31+H61</f>
        <v>77669.7</v>
      </c>
      <c r="C103" s="47">
        <v>0</v>
      </c>
      <c r="D103" s="48"/>
      <c r="E103" s="48"/>
      <c r="F103" s="48"/>
      <c r="G103" s="48"/>
      <c r="H103" s="49"/>
    </row>
    <row r="104" spans="1:8" s="2" customFormat="1" ht="12.75" x14ac:dyDescent="0.2"/>
    <row r="105" spans="1:8" s="2" customFormat="1" ht="12.75" x14ac:dyDescent="0.2"/>
    <row r="106" spans="1:8" s="2" customFormat="1" ht="12.75" x14ac:dyDescent="0.2"/>
    <row r="107" spans="1:8" s="2" customFormat="1" ht="12.75" x14ac:dyDescent="0.2"/>
  </sheetData>
  <mergeCells count="54">
    <mergeCell ref="A7:F7"/>
    <mergeCell ref="A11:F11"/>
    <mergeCell ref="A13:F13"/>
    <mergeCell ref="A14:F14"/>
    <mergeCell ref="A15:B15"/>
    <mergeCell ref="A8:H8"/>
    <mergeCell ref="A9:H9"/>
    <mergeCell ref="A10:H10"/>
    <mergeCell ref="A12:H12"/>
    <mergeCell ref="F1:H1"/>
    <mergeCell ref="B2:H2"/>
    <mergeCell ref="C3:H3"/>
    <mergeCell ref="A4:H4"/>
    <mergeCell ref="A5:H5"/>
    <mergeCell ref="G29:G30"/>
    <mergeCell ref="H29:H30"/>
    <mergeCell ref="G31:G32"/>
    <mergeCell ref="H31:H32"/>
    <mergeCell ref="A17:H17"/>
    <mergeCell ref="A19:H19"/>
    <mergeCell ref="A61:A62"/>
    <mergeCell ref="C61:C62"/>
    <mergeCell ref="D61:D62"/>
    <mergeCell ref="E31:E32"/>
    <mergeCell ref="F31:F32"/>
    <mergeCell ref="A29:A30"/>
    <mergeCell ref="B29:B30"/>
    <mergeCell ref="E29:E30"/>
    <mergeCell ref="F29:F30"/>
    <mergeCell ref="A31:A32"/>
    <mergeCell ref="C31:C32"/>
    <mergeCell ref="D31:D32"/>
    <mergeCell ref="A16:H16"/>
    <mergeCell ref="A6:H6"/>
    <mergeCell ref="G61:G62"/>
    <mergeCell ref="H61:H62"/>
    <mergeCell ref="A98:A99"/>
    <mergeCell ref="C98:H98"/>
    <mergeCell ref="C99:H99"/>
    <mergeCell ref="A96:F96"/>
    <mergeCell ref="E61:E62"/>
    <mergeCell ref="F61:F62"/>
    <mergeCell ref="A28:F28"/>
    <mergeCell ref="A22:H22"/>
    <mergeCell ref="A23:H23"/>
    <mergeCell ref="A25:H25"/>
    <mergeCell ref="A26:H26"/>
    <mergeCell ref="C29:D29"/>
    <mergeCell ref="A100:A101"/>
    <mergeCell ref="A102:A103"/>
    <mergeCell ref="C100:H100"/>
    <mergeCell ref="C101:H101"/>
    <mergeCell ref="C102:H102"/>
    <mergeCell ref="C103:H10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K3</dc:creator>
  <cp:lastModifiedBy>Татьяна Волкова</cp:lastModifiedBy>
  <cp:lastPrinted>2022-10-25T14:42:29Z</cp:lastPrinted>
  <dcterms:created xsi:type="dcterms:W3CDTF">2019-12-26T10:33:45Z</dcterms:created>
  <dcterms:modified xsi:type="dcterms:W3CDTF">2022-10-25T14:43:54Z</dcterms:modified>
</cp:coreProperties>
</file>